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<sst xmlns="http://schemas.openxmlformats.org/spreadsheetml/2006/main" count="168" uniqueCount="113">
  <si>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</si>
  <si>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</si>
  <si>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</si>
  <si>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</si>
  <si>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</si>
  <si>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</si>
  <si>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</si>
  <si>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</si>
  <si>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</si>
  <si>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</si>
  <si>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</si>
  <si>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</si>
  <si>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</si>
  <si>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</si>
  <si>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</si>
  <si>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</si>
  <si>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</si>
  <si>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</si>
  <si>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</si>
  <si>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</si>
  <si>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</si>
  <si>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</si>
  <si>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</si>
  <si>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</si>
  <si>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</si>
  <si>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</si>
  <si>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</si>
  <si>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</si>
  <si>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</si>
  <si>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</si>
  <si>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</si>
  <si>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</si>
  <si>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</si>
  <si>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</si>
  <si>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</si>
  <si>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</si>
  <si>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</si>
  <si>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</si>
  <si>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</si>
  <si>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</si>
  <si>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</si>
  <si>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</si>
  <si>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</si>
  <si>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</si>
  <si>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</si>
  <si>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</si>
  <si>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</si>
  <si>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</si>
  <si>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</si>
  <si>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</si>
  <si>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</si>
  <si>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</si>
  <si>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</si>
  <si>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</si>
  <si>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</si>
  <si>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</si>
  <si>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</si>
  <si>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</si>
  <si>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</si>
  <si>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</si>
  <si>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</si>
  <si>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</si>
  <si>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</si>
  <si>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</si>
  <si>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</si>
  <si>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</si>
  <si>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</si>
  <si>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</si>
  <si>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</si>
  <si>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</si>
  <si>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</si>
  <si>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</si>
  <si>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</si>
  <si>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</si>
  <si>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</si>
  <si>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</si>
  <si>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</si>
  <si>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</si>
  <si>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</si>
  <si>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</si>
  <si>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</si>
  <si>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</si>
  <si>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</si>
  <si>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</si>
  <si>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</si>
  <si>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</si>
  <si>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</si>
  <si>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</si>
  <si>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</si>
  <si>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</si>
  <si>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</si>
  <si>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</si>
  <si>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</si>
  <si>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</si>
  <si>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</si>
  <si>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</si>
  <si>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</si>
  <si>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</si>
  <si>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</si>
  <si>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</si>
  <si>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</si>
  <si>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</si>
  <si>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</si>
  <si>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</si>
  <si>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</si>
  <si>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</si>
  <si>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</si>
  <si>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</si>
  <si>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</si>
  <si>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</si>
  <si>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</si>
  <si>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</si>
  <si>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17.05.2019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</si>
</sst>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77189.80000000002</c:v>
                </c:pt>
              </c:numCache>
            </c:numRef>
          </c:val>
          <c:shape val="box"/>
        </c:ser>
        <c:shape val="box"/>
        <c:axId val="27392440"/>
        <c:axId val="45205369"/>
      </c:bar3D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05369"/>
        <c:crosses val="autoZero"/>
        <c:auto val="1"/>
        <c:lblOffset val="100"/>
        <c:tickLblSkip val="1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329620.6999999999</c:v>
                </c:pt>
              </c:numCache>
            </c:numRef>
          </c:val>
          <c:shape val="box"/>
        </c:ser>
        <c:shape val="box"/>
        <c:axId val="4195138"/>
        <c:axId val="37756243"/>
      </c:bar3D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1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148704.0999999999</c:v>
                </c:pt>
              </c:numCache>
            </c:numRef>
          </c:val>
          <c:shape val="box"/>
        </c:ser>
        <c:shape val="box"/>
        <c:axId val="4261868"/>
        <c:axId val="38356813"/>
      </c:bar3D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6813"/>
        <c:crosses val="autoZero"/>
        <c:auto val="1"/>
        <c:lblOffset val="100"/>
        <c:tickLblSkip val="1"/>
        <c:noMultiLvlLbl val="0"/>
      </c:catAx>
      <c:valAx>
        <c:axId val="38356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9246.199999999999</c:v>
                </c:pt>
              </c:numCache>
            </c:numRef>
          </c:val>
          <c:shape val="box"/>
        </c:ser>
        <c:shape val="box"/>
        <c:axId val="9666998"/>
        <c:axId val="19894119"/>
      </c:bar3D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15419.8</c:v>
                </c:pt>
              </c:numCache>
            </c:numRef>
          </c:val>
          <c:shape val="box"/>
        </c:ser>
        <c:shape val="box"/>
        <c:axId val="44829344"/>
        <c:axId val="810913"/>
      </c:bar3D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13"/>
        <c:crosses val="autoZero"/>
        <c:auto val="1"/>
        <c:lblOffset val="100"/>
        <c:tickLblSkip val="2"/>
        <c:noMultiLvlLbl val="0"/>
      </c:catAx>
      <c:valAx>
        <c:axId val="81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9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1557.9999999999998</c:v>
                </c:pt>
              </c:numCache>
            </c:numRef>
          </c:val>
          <c:shape val="box"/>
        </c:ser>
        <c:shape val="box"/>
        <c:axId val="7298218"/>
        <c:axId val="65683963"/>
      </c:bar3DChart>
      <c:catAx>
        <c:axId val="729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83963"/>
        <c:crosses val="autoZero"/>
        <c:auto val="1"/>
        <c:lblOffset val="100"/>
        <c:tickLblSkip val="1"/>
        <c:noMultiLvlLbl val="0"/>
      </c:catAx>
      <c:valAx>
        <c:axId val="65683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34167.99999999999</c:v>
                </c:pt>
              </c:numCache>
            </c:numRef>
          </c:val>
          <c:shape val="box"/>
        </c:ser>
        <c:shape val="box"/>
        <c:axId val="54284756"/>
        <c:axId val="18800757"/>
      </c:bar3D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4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329620.6999999999</c:v>
                </c:pt>
                <c:pt idx="1">
                  <c:v>148704.0999999999</c:v>
                </c:pt>
                <c:pt idx="2">
                  <c:v>9246.199999999999</c:v>
                </c:pt>
                <c:pt idx="3">
                  <c:v>15419.8</c:v>
                </c:pt>
                <c:pt idx="4">
                  <c:v>1557.9999999999998</c:v>
                </c:pt>
                <c:pt idx="5">
                  <c:v>77189.80000000002</c:v>
                </c:pt>
                <c:pt idx="6">
                  <c:v>34167.99999999999</c:v>
                </c:pt>
              </c:numCache>
            </c:numRef>
          </c:val>
          <c:shape val="box"/>
        </c:ser>
        <c:shape val="box"/>
        <c:axId val="34989086"/>
        <c:axId val="46466319"/>
      </c:bar3D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66319"/>
        <c:crosses val="autoZero"/>
        <c:auto val="1"/>
        <c:lblOffset val="100"/>
        <c:tickLblSkip val="1"/>
        <c:noMultiLvlLbl val="0"/>
      </c:catAx>
      <c:valAx>
        <c:axId val="46466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9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125182.7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1257335.2000000004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346162.6</c:v>
                </c:pt>
                <c:pt idx="1">
                  <c:v>55544.6</c:v>
                </c:pt>
                <c:pt idx="2">
                  <c:v>21236.5</c:v>
                </c:pt>
                <c:pt idx="3">
                  <c:v>27922.3</c:v>
                </c:pt>
                <c:pt idx="4">
                  <c:v>36.599999999999994</c:v>
                </c:pt>
                <c:pt idx="5">
                  <c:v>391746.6851699999</c:v>
                </c:pt>
              </c:numCache>
            </c:numRef>
          </c:val>
          <c:shape val="box"/>
        </c:ser>
        <c:shape val="box"/>
        <c:axId val="15543688"/>
        <c:axId val="5675465"/>
      </c:bar3D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5465"/>
        <c:crosses val="autoZero"/>
        <c:auto val="1"/>
        <c:lblOffset val="100"/>
        <c:tickLblSkip val="1"/>
        <c:noMultiLvlLbl val="0"/>
      </c:catAx>
      <c:valAx>
        <c:axId val="5675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F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7" sqref="H157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</f>
        <v>434460.5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</f>
        <v>329620.6999999999</v>
      </c>
      <c r="E6" s="3">
        <f>D6/D156*100</f>
        <v>39.11718739944113</v>
      </c>
      <c r="F6" s="3">
        <f>D6/B6*100</f>
        <v>75.86896852533197</v>
      </c>
      <c r="G6" s="3">
        <f aca="true" t="shared" si="0" ref="G6:G43">D6/C6*100</f>
        <v>35.82311145482908</v>
      </c>
      <c r="H6" s="36">
        <f aca="true" t="shared" si="1" ref="H6:H12">B6-D6</f>
        <v>104839.8000000001</v>
      </c>
      <c r="I6" s="36">
        <f aca="true" t="shared" si="2" ref="I6:I43">C6-D6</f>
        <v>590513.5</v>
      </c>
      <c r="J6" s="135"/>
      <c r="L6" s="136">
        <f>H6-H7</f>
        <v>70014.00000000012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31.117432855400175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76.48991704707868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0.011103671583732455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</f>
        <v>20129.9</v>
      </c>
      <c r="E10" s="93">
        <f>D10/D6*100</f>
        <v>6.10698903315235</v>
      </c>
      <c r="F10" s="93">
        <f aca="true" t="shared" si="3" ref="F10:F41">D10/B10*100</f>
        <v>83.27465881214088</v>
      </c>
      <c r="G10" s="93">
        <f t="shared" si="0"/>
        <v>46.33976215360108</v>
      </c>
      <c r="H10" s="91">
        <f t="shared" si="1"/>
        <v>4042.9999999999964</v>
      </c>
      <c r="I10" s="91">
        <f t="shared" si="2"/>
        <v>23309.9</v>
      </c>
    </row>
    <row r="11" spans="1:9" s="135" customFormat="1" ht="18">
      <c r="A11" s="89" t="s">
        <v>0</v>
      </c>
      <c r="B11" s="108">
        <f>58659.1+1951.1</f>
        <v>60610.2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</f>
        <v>45683.29999999999</v>
      </c>
      <c r="E11" s="93">
        <f>D11/D6*100</f>
        <v>13.859354100030732</v>
      </c>
      <c r="F11" s="93">
        <f t="shared" si="3"/>
        <v>75.37229707210996</v>
      </c>
      <c r="G11" s="93">
        <f t="shared" si="0"/>
        <v>46.509163211140205</v>
      </c>
      <c r="H11" s="91">
        <f t="shared" si="1"/>
        <v>14926.900000000009</v>
      </c>
      <c r="I11" s="91">
        <f t="shared" si="2"/>
        <v>52541.000000000015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134.7+863.6+21+169+134.3+503.1+242.3+376.7+419.7+11.5+196.3+194.7+350.5+128.8+306+205.9+21</f>
        <v>4279.099999999999</v>
      </c>
      <c r="E12" s="93">
        <f>D12/D6*100</f>
        <v>1.2981891003811352</v>
      </c>
      <c r="F12" s="93">
        <f t="shared" si="3"/>
        <v>73.4243895742892</v>
      </c>
      <c r="G12" s="93">
        <f t="shared" si="0"/>
        <v>32.94859554022421</v>
      </c>
      <c r="H12" s="91">
        <f t="shared" si="1"/>
        <v>1548.8000000000002</v>
      </c>
      <c r="I12" s="91">
        <f t="shared" si="2"/>
        <v>8708.100000000002</v>
      </c>
    </row>
    <row r="13" spans="1:9" s="135" customFormat="1" ht="18.75" thickBot="1">
      <c r="A13" s="89" t="s">
        <v>25</v>
      </c>
      <c r="B13" s="109">
        <f>B6-B8-B9-B10-B11-B12</f>
        <v>14885.400000000047</v>
      </c>
      <c r="C13" s="109">
        <f>C6-C8-C9-C10-C11-C12</f>
        <v>35935.79999999999</v>
      </c>
      <c r="D13" s="109">
        <f>D6-D8-D9-D10-D11-D12</f>
        <v>7365.199999999923</v>
      </c>
      <c r="E13" s="93">
        <f>D13/D6*100</f>
        <v>2.234447047773373</v>
      </c>
      <c r="F13" s="93">
        <f t="shared" si="3"/>
        <v>49.47935561019455</v>
      </c>
      <c r="G13" s="93">
        <f t="shared" si="0"/>
        <v>20.495439088596683</v>
      </c>
      <c r="H13" s="91">
        <f aca="true" t="shared" si="4" ref="H13:H44">B13-D13</f>
        <v>7520.2000000001235</v>
      </c>
      <c r="I13" s="91">
        <f t="shared" si="2"/>
        <v>28570.600000000064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184800.9-3000</f>
        <v>181800.9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</f>
        <v>148704.0999999999</v>
      </c>
      <c r="E18" s="3">
        <f>D18/D156*100</f>
        <v>17.647211315203297</v>
      </c>
      <c r="F18" s="3">
        <f>D18/B18*100</f>
        <v>81.79502961756509</v>
      </c>
      <c r="G18" s="3">
        <f t="shared" si="0"/>
        <v>35.57890571203938</v>
      </c>
      <c r="H18" s="156">
        <f t="shared" si="4"/>
        <v>33096.800000000105</v>
      </c>
      <c r="I18" s="36">
        <f t="shared" si="2"/>
        <v>269251.7000000002</v>
      </c>
      <c r="J18" s="135"/>
      <c r="L18" s="136">
        <f>H18-H19</f>
        <v>27381.200000000084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</f>
        <v>79674.69999999998</v>
      </c>
      <c r="E19" s="125">
        <f>D19/D18*100</f>
        <v>53.57935658801609</v>
      </c>
      <c r="F19" s="125">
        <f t="shared" si="3"/>
        <v>93.30649968439036</v>
      </c>
      <c r="G19" s="125">
        <f t="shared" si="0"/>
        <v>38.79834959696799</v>
      </c>
      <c r="H19" s="124">
        <f t="shared" si="4"/>
        <v>5715.60000000002</v>
      </c>
      <c r="I19" s="124">
        <f t="shared" si="2"/>
        <v>125681.20000000004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0.20140668616399965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181437.5</v>
      </c>
      <c r="C25" s="109">
        <f>C18-C24</f>
        <v>416956.4</v>
      </c>
      <c r="D25" s="109">
        <f>D18-D24</f>
        <v>148404.5999999999</v>
      </c>
      <c r="E25" s="93">
        <f>D25/D18*100</f>
        <v>99.79859331383601</v>
      </c>
      <c r="F25" s="93">
        <f t="shared" si="3"/>
        <v>81.79378573889075</v>
      </c>
      <c r="G25" s="93">
        <f t="shared" si="0"/>
        <v>35.59235450037459</v>
      </c>
      <c r="H25" s="91">
        <f t="shared" si="4"/>
        <v>33032.90000000011</v>
      </c>
      <c r="I25" s="91">
        <f t="shared" si="2"/>
        <v>268551.80000000016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</f>
        <v>9246.199999999999</v>
      </c>
      <c r="E33" s="3">
        <f>D33/D156*100</f>
        <v>1.097277380130291</v>
      </c>
      <c r="F33" s="3">
        <f>D33/B33*100</f>
        <v>80.41362636215787</v>
      </c>
      <c r="G33" s="155">
        <f t="shared" si="0"/>
        <v>34.39448271757406</v>
      </c>
      <c r="H33" s="156">
        <f t="shared" si="4"/>
        <v>2252.1000000000004</v>
      </c>
      <c r="I33" s="36">
        <f t="shared" si="2"/>
        <v>17636.6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</f>
        <v>4827.200000000001</v>
      </c>
      <c r="E34" s="93">
        <f>D34/D33*100</f>
        <v>52.207393307520945</v>
      </c>
      <c r="F34" s="93">
        <f t="shared" si="3"/>
        <v>82.57128684079986</v>
      </c>
      <c r="G34" s="93">
        <f t="shared" si="0"/>
        <v>33.86130557387169</v>
      </c>
      <c r="H34" s="91">
        <f t="shared" si="4"/>
        <v>1018.8999999999996</v>
      </c>
      <c r="I34" s="91">
        <f t="shared" si="2"/>
        <v>9428.599999999999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0.5472518440007788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</f>
        <v>858.3000000000001</v>
      </c>
      <c r="E36" s="93">
        <f>D36/D33*100</f>
        <v>9.282732365728625</v>
      </c>
      <c r="F36" s="93">
        <f t="shared" si="3"/>
        <v>74.98034419498559</v>
      </c>
      <c r="G36" s="93">
        <f t="shared" si="0"/>
        <v>41.110259603410285</v>
      </c>
      <c r="H36" s="91">
        <f t="shared" si="4"/>
        <v>286.4</v>
      </c>
      <c r="I36" s="91">
        <f t="shared" si="2"/>
        <v>1229.5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</f>
        <v>214.1</v>
      </c>
      <c r="E37" s="96">
        <f>D37/D33*100</f>
        <v>2.3155458458610023</v>
      </c>
      <c r="F37" s="96">
        <f t="shared" si="3"/>
        <v>63.38069863824748</v>
      </c>
      <c r="G37" s="96">
        <f t="shared" si="0"/>
        <v>19.776464067984485</v>
      </c>
      <c r="H37" s="87">
        <f t="shared" si="4"/>
        <v>123.70000000000002</v>
      </c>
      <c r="I37" s="94">
        <f t="shared" si="2"/>
        <v>868.4999999999999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0.5515779455343818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3244.999999999998</v>
      </c>
      <c r="E39" s="93">
        <f>D39/D33*100</f>
        <v>35.09549869135427</v>
      </c>
      <c r="F39" s="93">
        <f t="shared" si="3"/>
        <v>81.03788427440499</v>
      </c>
      <c r="G39" s="93">
        <f t="shared" si="0"/>
        <v>35.406437534097094</v>
      </c>
      <c r="H39" s="91">
        <f t="shared" si="4"/>
        <v>759.3000000000011</v>
      </c>
      <c r="I39" s="91">
        <f t="shared" si="2"/>
        <v>5920.000000000002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</f>
        <v>286.0000000000001</v>
      </c>
      <c r="E43" s="3">
        <f>D43/D156*100</f>
        <v>0.033940573502332136</v>
      </c>
      <c r="F43" s="3">
        <f>D43/B43*100</f>
        <v>72.22222222222226</v>
      </c>
      <c r="G43" s="3">
        <f t="shared" si="0"/>
        <v>29.180695847362525</v>
      </c>
      <c r="H43" s="156">
        <f t="shared" si="4"/>
        <v>109.99999999999989</v>
      </c>
      <c r="I43" s="36">
        <f t="shared" si="2"/>
        <v>694.0999999999999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346.4+682.6-0.1+14.1+556.7+0.1+721.1+127.1+71.4+15.4+390.3+13.9+56.1+905.8+4.8+61.3+2.9+439.8+0.3+42+847.9+8.3+402.3+0.1+20.1+0.2+4.4+30.8</f>
        <v>5766.100000000001</v>
      </c>
      <c r="E46" s="3">
        <f>D46/D156*100</f>
        <v>0.68428231074055</v>
      </c>
      <c r="F46" s="3">
        <f>D46/B46*100</f>
        <v>82.18852003363885</v>
      </c>
      <c r="G46" s="3">
        <f aca="true" t="shared" si="5" ref="G46:G78">D46/C46*100</f>
        <v>34.44072129541696</v>
      </c>
      <c r="H46" s="36">
        <f>B46-D46</f>
        <v>1249.5999999999985</v>
      </c>
      <c r="I46" s="36">
        <f aca="true" t="shared" si="6" ref="I46:I79">C46-D46</f>
        <v>10975.999999999996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88.87116074990026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8.3+10.5+10.2+9.5</f>
        <v>38.5</v>
      </c>
      <c r="E49" s="93">
        <f>D49/D46*100</f>
        <v>0.6676956695166576</v>
      </c>
      <c r="F49" s="93">
        <f t="shared" si="7"/>
        <v>91.01654846335698</v>
      </c>
      <c r="G49" s="93">
        <f t="shared" si="5"/>
        <v>36.21825023518345</v>
      </c>
      <c r="H49" s="91">
        <f t="shared" si="8"/>
        <v>3.799999999999997</v>
      </c>
      <c r="I49" s="91">
        <f t="shared" si="6"/>
        <v>67.8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13.9+43.7+37.9+3.3+112.6+65.7+2.1+15.6+56.1+2.7+37.7+0.1+42+5.3+1.3+11.6+20.1+0.2</f>
        <v>471.9000000000001</v>
      </c>
      <c r="E50" s="93">
        <f>D50/D46*100</f>
        <v>8.184041206361318</v>
      </c>
      <c r="F50" s="93">
        <f t="shared" si="7"/>
        <v>68.47069065583287</v>
      </c>
      <c r="G50" s="93">
        <f t="shared" si="5"/>
        <v>47.265625000000014</v>
      </c>
      <c r="H50" s="91">
        <f t="shared" si="8"/>
        <v>217.29999999999984</v>
      </c>
      <c r="I50" s="91">
        <f t="shared" si="6"/>
        <v>526.4999999999999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131.30000000000155</v>
      </c>
      <c r="E51" s="93">
        <f>D51/D46*100</f>
        <v>2.2771023742217706</v>
      </c>
      <c r="F51" s="93">
        <f t="shared" si="7"/>
        <v>93.45195729537437</v>
      </c>
      <c r="G51" s="93">
        <f t="shared" si="5"/>
        <v>35.98246094820552</v>
      </c>
      <c r="H51" s="91">
        <f t="shared" si="8"/>
        <v>9.19999999999905</v>
      </c>
      <c r="I51" s="91">
        <f t="shared" si="6"/>
        <v>233.59999999999735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</f>
        <v>15419.8</v>
      </c>
      <c r="E52" s="3">
        <f>D52/D156*100</f>
        <v>1.8299190744449678</v>
      </c>
      <c r="F52" s="3">
        <f>D52/B52*100</f>
        <v>65.53251168720782</v>
      </c>
      <c r="G52" s="3">
        <f t="shared" si="5"/>
        <v>29.119345542718367</v>
      </c>
      <c r="H52" s="36">
        <f>B52-D52</f>
        <v>8110.200000000001</v>
      </c>
      <c r="I52" s="36">
        <f t="shared" si="6"/>
        <v>37534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56.76467917871827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3.2+7.6+9.6+11.4+10.1+24.7+6.6+7.8+2.3+6.6+70.1+102.1+3.2+185.8+105+116.2+245+84+7.3+8.9</f>
        <v>1017.4999999999999</v>
      </c>
      <c r="E55" s="93">
        <f>D55/D52*100</f>
        <v>6.59865886717078</v>
      </c>
      <c r="F55" s="93">
        <f t="shared" si="7"/>
        <v>54.645542427497304</v>
      </c>
      <c r="G55" s="93">
        <f t="shared" si="5"/>
        <v>24.925895984909722</v>
      </c>
      <c r="H55" s="91">
        <f t="shared" si="8"/>
        <v>844.5000000000001</v>
      </c>
      <c r="I55" s="91">
        <f t="shared" si="6"/>
        <v>3064.6000000000004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0.3+1.2+21.4+80.5+2.4+14.5+22.9+268+5.9+0.1+8.8+0.5+18.5+22.5+0.1+5.1+69.1+23+1.1+16.4+1</f>
        <v>583.3000000000001</v>
      </c>
      <c r="E56" s="93">
        <f>D56/D52*100</f>
        <v>3.78279873928326</v>
      </c>
      <c r="F56" s="93">
        <f t="shared" si="7"/>
        <v>79.28503466086721</v>
      </c>
      <c r="G56" s="93">
        <f t="shared" si="5"/>
        <v>41.35412974122652</v>
      </c>
      <c r="H56" s="91">
        <f t="shared" si="8"/>
        <v>152.39999999999998</v>
      </c>
      <c r="I56" s="91">
        <f t="shared" si="6"/>
        <v>827.1999999999999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4.630410251754238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4351.999999999999</v>
      </c>
      <c r="E58" s="93">
        <f>D58/D52*100</f>
        <v>28.22345296307345</v>
      </c>
      <c r="F58" s="93">
        <f t="shared" si="7"/>
        <v>55.431722943281834</v>
      </c>
      <c r="G58" s="93">
        <f t="shared" si="5"/>
        <v>24.44270959117995</v>
      </c>
      <c r="H58" s="91">
        <f>B58-D58</f>
        <v>3499.0999999999995</v>
      </c>
      <c r="I58" s="91">
        <f>C58-D58</f>
        <v>13452.900000000001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</f>
        <v>1557.9999999999998</v>
      </c>
      <c r="E60" s="3">
        <f>D60/D156*100</f>
        <v>0.18489305425396307</v>
      </c>
      <c r="F60" s="3">
        <f>D60/B60*100</f>
        <v>62.562743444564894</v>
      </c>
      <c r="G60" s="3">
        <f t="shared" si="5"/>
        <v>15.172615279739004</v>
      </c>
      <c r="H60" s="36">
        <f>B60-D60</f>
        <v>932.3000000000004</v>
      </c>
      <c r="I60" s="36">
        <f t="shared" si="6"/>
        <v>8710.5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79.67907573812582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15.032092426187424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82.39999999999966</v>
      </c>
      <c r="E65" s="93">
        <f>D65/D60*100</f>
        <v>5.288831835686757</v>
      </c>
      <c r="F65" s="93">
        <f t="shared" si="7"/>
        <v>29.439085387638315</v>
      </c>
      <c r="G65" s="93">
        <f t="shared" si="5"/>
        <v>9.180035650623845</v>
      </c>
      <c r="H65" s="91">
        <f t="shared" si="8"/>
        <v>197.50000000000043</v>
      </c>
      <c r="I65" s="91">
        <f t="shared" si="6"/>
        <v>815.2000000000007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0.023461718116821892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</f>
        <v>77189.80000000002</v>
      </c>
      <c r="E92" s="3">
        <f>D92/D156*100</f>
        <v>9.160370910945163</v>
      </c>
      <c r="F92" s="3">
        <f aca="true" t="shared" si="11" ref="F92:F98">D92/B92*100</f>
        <v>82.40672237328562</v>
      </c>
      <c r="G92" s="3">
        <f t="shared" si="9"/>
        <v>36.83935726871659</v>
      </c>
      <c r="H92" s="36">
        <f aca="true" t="shared" si="12" ref="H92:H98">B92-D92</f>
        <v>16479.499999999985</v>
      </c>
      <c r="I92" s="36">
        <f t="shared" si="10"/>
        <v>132340.99999999997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</f>
        <v>73107.49999999997</v>
      </c>
      <c r="E93" s="93">
        <f>D93/D92*100</f>
        <v>94.71134787238724</v>
      </c>
      <c r="F93" s="93">
        <f t="shared" si="11"/>
        <v>82.89405503101686</v>
      </c>
      <c r="G93" s="93">
        <f t="shared" si="9"/>
        <v>37.21256118318713</v>
      </c>
      <c r="H93" s="91">
        <f t="shared" si="12"/>
        <v>15086.400000000023</v>
      </c>
      <c r="I93" s="91">
        <f t="shared" si="10"/>
        <v>123351.70000000004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10+5.9+981.6+112.5+3.5+4.3</f>
        <v>1117.8</v>
      </c>
      <c r="E94" s="93">
        <f>D94/D92*100</f>
        <v>1.4481187928975068</v>
      </c>
      <c r="F94" s="93">
        <f t="shared" si="11"/>
        <v>97.36085706819964</v>
      </c>
      <c r="G94" s="93">
        <f t="shared" si="9"/>
        <v>41.32805856472067</v>
      </c>
      <c r="H94" s="91">
        <f t="shared" si="12"/>
        <v>30.299999999999955</v>
      </c>
      <c r="I94" s="91">
        <f t="shared" si="10"/>
        <v>1586.8999999999999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2964.5000000000464</v>
      </c>
      <c r="E96" s="93">
        <f>D96/D92*100</f>
        <v>3.8405333347152673</v>
      </c>
      <c r="F96" s="93">
        <f t="shared" si="11"/>
        <v>68.50692117486749</v>
      </c>
      <c r="G96" s="93">
        <f>D96/C96*100</f>
        <v>28.59581938670242</v>
      </c>
      <c r="H96" s="91">
        <f t="shared" si="12"/>
        <v>1362.799999999962</v>
      </c>
      <c r="I96" s="91">
        <f>C96-D96</f>
        <v>7402.39999999993</v>
      </c>
    </row>
    <row r="97" spans="1:10" ht="18.75">
      <c r="A97" s="75" t="s">
        <v>10</v>
      </c>
      <c r="B97" s="83">
        <f>37189-185.6+44.8-3000-2000+8855.4-900-1300</f>
        <v>38703.600000000006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</f>
        <v>34167.99999999999</v>
      </c>
      <c r="E97" s="74">
        <f>D97/D156*100</f>
        <v>4.05483047352337</v>
      </c>
      <c r="F97" s="76">
        <f t="shared" si="11"/>
        <v>88.28119348070977</v>
      </c>
      <c r="G97" s="73">
        <f>D97/C97*100</f>
        <v>25.548250287313127</v>
      </c>
      <c r="H97" s="77">
        <f t="shared" si="12"/>
        <v>4535.600000000013</v>
      </c>
      <c r="I97" s="79">
        <f>C97-D97</f>
        <v>99571.1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</f>
        <v>5791.800000000001</v>
      </c>
      <c r="E98" s="115">
        <f>D98/D97*100</f>
        <v>16.950948255677833</v>
      </c>
      <c r="F98" s="116">
        <f t="shared" si="11"/>
        <v>90.41352503161151</v>
      </c>
      <c r="G98" s="117">
        <f>D98/C98*100</f>
        <v>35.36631535239305</v>
      </c>
      <c r="H98" s="118">
        <f t="shared" si="12"/>
        <v>614.0999999999985</v>
      </c>
      <c r="I98" s="107">
        <f>C98-D98</f>
        <v>10584.8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</f>
        <v>29108.2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</f>
        <v>23543.9</v>
      </c>
      <c r="E104" s="16">
        <f>D104/D156*100</f>
        <v>2.7940331065788717</v>
      </c>
      <c r="F104" s="16">
        <f>D104/B104*100</f>
        <v>80.88408077448966</v>
      </c>
      <c r="G104" s="16">
        <f aca="true" t="shared" si="13" ref="G104:G154">D104/C104*100</f>
        <v>31.943033054341647</v>
      </c>
      <c r="H104" s="61">
        <f aca="true" t="shared" si="14" ref="H104:H154">B104-D104</f>
        <v>5564.299999999999</v>
      </c>
      <c r="I104" s="61">
        <f aca="true" t="shared" si="15" ref="I104:I154">C104-D104</f>
        <v>50162.00000000001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0.25356886497139386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</f>
        <v>25785.6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</f>
        <v>22476.5</v>
      </c>
      <c r="E106" s="93">
        <f>D106/D104*100</f>
        <v>95.4663416001597</v>
      </c>
      <c r="F106" s="93">
        <f aca="true" t="shared" si="16" ref="F106:F154">D106/B106*100</f>
        <v>87.16686832961032</v>
      </c>
      <c r="G106" s="93">
        <f t="shared" si="13"/>
        <v>34.26410641820305</v>
      </c>
      <c r="H106" s="91">
        <f t="shared" si="14"/>
        <v>3309.0999999999985</v>
      </c>
      <c r="I106" s="91">
        <f t="shared" si="15"/>
        <v>43121.3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3159.5000000000036</v>
      </c>
      <c r="C108" s="105">
        <f>C104-C105-C106</f>
        <v>7564.5</v>
      </c>
      <c r="D108" s="105">
        <f>D104-D105-D106</f>
        <v>1007.7000000000007</v>
      </c>
      <c r="E108" s="106">
        <f>D108/D104*100</f>
        <v>4.280089534868908</v>
      </c>
      <c r="F108" s="106">
        <f t="shared" si="16"/>
        <v>31.894287070739026</v>
      </c>
      <c r="G108" s="106">
        <f t="shared" si="13"/>
        <v>13.321435653380934</v>
      </c>
      <c r="H108" s="107">
        <f t="shared" si="14"/>
        <v>2151.800000000003</v>
      </c>
      <c r="I108" s="107">
        <f t="shared" si="15"/>
        <v>6556.799999999999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215445.89999999997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196948.98516999997</v>
      </c>
      <c r="E109" s="64">
        <f>D109/D156*100</f>
        <v>23.372592683119244</v>
      </c>
      <c r="F109" s="64">
        <f>D109/B109*100</f>
        <v>91.41458954196854</v>
      </c>
      <c r="G109" s="64">
        <f t="shared" si="13"/>
        <v>30.55764224582062</v>
      </c>
      <c r="H109" s="63">
        <f t="shared" si="14"/>
        <v>18496.914829999994</v>
      </c>
      <c r="I109" s="63">
        <f t="shared" si="15"/>
        <v>447567.31483000005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</f>
        <v>1203.8999999999996</v>
      </c>
      <c r="E110" s="86">
        <f>D110/D109*100</f>
        <v>0.6112750461551413</v>
      </c>
      <c r="F110" s="86">
        <f t="shared" si="16"/>
        <v>55.63308687615525</v>
      </c>
      <c r="G110" s="86">
        <f t="shared" si="13"/>
        <v>24.15675100828701</v>
      </c>
      <c r="H110" s="87">
        <f t="shared" si="14"/>
        <v>960.1000000000004</v>
      </c>
      <c r="I110" s="87">
        <f t="shared" si="15"/>
        <v>3779.8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51.250103829221715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187.7+10.4+531.5+38.4+44.9+0.1+53.3+13.7+14.6+4.3+409.7+22.6+33.2+12.9+10.1+431+0.1+44.6+9.7</f>
        <v>1872.7999999999997</v>
      </c>
      <c r="E116" s="86">
        <f>D116/D109*100</f>
        <v>0.9509061437323272</v>
      </c>
      <c r="F116" s="86">
        <f t="shared" si="16"/>
        <v>74.30271771473913</v>
      </c>
      <c r="G116" s="86">
        <f t="shared" si="13"/>
        <v>32.37226025029385</v>
      </c>
      <c r="H116" s="87">
        <f t="shared" si="14"/>
        <v>647.7000000000003</v>
      </c>
      <c r="I116" s="87">
        <f t="shared" si="15"/>
        <v>3912.4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80.5+0.2+38.8+80.5+0.8+10+10.3+80.5+16.8+0.3+4+80.5+10+10+0.3+0.8</f>
        <v>424.30000000000007</v>
      </c>
      <c r="E121" s="86">
        <f>D121/D109*100</f>
        <v>0.21543649977874124</v>
      </c>
      <c r="F121" s="86">
        <f t="shared" si="16"/>
        <v>83.57297616702779</v>
      </c>
      <c r="G121" s="86">
        <f t="shared" si="13"/>
        <v>41.40320062451211</v>
      </c>
      <c r="H121" s="87">
        <f t="shared" si="14"/>
        <v>83.39999999999992</v>
      </c>
      <c r="I121" s="87">
        <f t="shared" si="15"/>
        <v>600.4999999999999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75.91326891350458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0.024524117226757482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10551.3-1385</f>
        <v>9166.3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4.552244832468259</v>
      </c>
      <c r="F127" s="86">
        <f t="shared" si="16"/>
        <v>97.81045787286038</v>
      </c>
      <c r="G127" s="86">
        <f t="shared" si="13"/>
        <v>38.03866829022007</v>
      </c>
      <c r="H127" s="87">
        <f t="shared" si="14"/>
        <v>200.6999999999989</v>
      </c>
      <c r="I127" s="87">
        <f t="shared" si="15"/>
        <v>14604.1</v>
      </c>
      <c r="K127" s="88">
        <f>H110+H113+H116+H121+H123+H129+H130+H132+H134+H138+H139+H141+H150+H70</f>
        <v>3335.800000000001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0.0011170405362084153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</f>
        <v>158.00000000000003</v>
      </c>
      <c r="E132" s="96">
        <f>D132/D109*100</f>
        <v>0.08022382032769529</v>
      </c>
      <c r="F132" s="86">
        <f t="shared" si="16"/>
        <v>63.58148893360163</v>
      </c>
      <c r="G132" s="86">
        <f t="shared" si="13"/>
        <v>15.73861938440084</v>
      </c>
      <c r="H132" s="87">
        <f t="shared" si="14"/>
        <v>90.49999999999997</v>
      </c>
      <c r="I132" s="87">
        <f t="shared" si="15"/>
        <v>845.9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49.87341772151899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0.28773948721332226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3.4+29.8+0.5+0.6+0.5+7+95+1+3.4+1.6+21.9+0.5+0.2+14.5+1.1</f>
        <v>181</v>
      </c>
      <c r="E141" s="96">
        <f>D141/D109*100</f>
        <v>0.09190197138805599</v>
      </c>
      <c r="F141" s="86">
        <f>D141/B141*100</f>
        <v>62.220694396699905</v>
      </c>
      <c r="G141" s="86">
        <f>D141/C141*100</f>
        <v>28.15367864364598</v>
      </c>
      <c r="H141" s="87">
        <f t="shared" si="14"/>
        <v>109.89999999999998</v>
      </c>
      <c r="I141" s="87">
        <f t="shared" si="15"/>
        <v>461.9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0.4+29.8+0.5+0.6+95+0.7+18.5+0.5+14.5+1.1</f>
        <v>161.6</v>
      </c>
      <c r="E142" s="93">
        <f>D142/D141*100</f>
        <v>89.2817679558011</v>
      </c>
      <c r="F142" s="93">
        <f t="shared" si="16"/>
        <v>67.08177667081776</v>
      </c>
      <c r="G142" s="93">
        <f>D142/C142*100</f>
        <v>30.78681653648314</v>
      </c>
      <c r="H142" s="91">
        <f t="shared" si="14"/>
        <v>79.30000000000001</v>
      </c>
      <c r="I142" s="91">
        <f t="shared" si="15"/>
        <v>363.29999999999995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33.6+100.1+61.4+1.9+88.9+76.4+140.9+13.9+60.1+109.3+18.6+51.1+12</f>
        <v>768.1999999999999</v>
      </c>
      <c r="E143" s="96">
        <f>D143/D109*100</f>
        <v>0.39005024541604755</v>
      </c>
      <c r="F143" s="86">
        <f t="shared" si="16"/>
        <v>85.62193490860453</v>
      </c>
      <c r="G143" s="86">
        <f t="shared" si="13"/>
        <v>33.94908962347534</v>
      </c>
      <c r="H143" s="87">
        <f t="shared" si="14"/>
        <v>129.0000000000001</v>
      </c>
      <c r="I143" s="87">
        <f t="shared" si="15"/>
        <v>1494.6000000000004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33.6+99.1+51.9+81.4+59+82.2+5.6+57.6+68.8+16.1-2.2+47.6</f>
        <v>600.7</v>
      </c>
      <c r="E144" s="93">
        <f>D144/D143*100</f>
        <v>78.1957823483468</v>
      </c>
      <c r="F144" s="93">
        <f t="shared" si="16"/>
        <v>88.44228504122496</v>
      </c>
      <c r="G144" s="93">
        <f t="shared" si="13"/>
        <v>32.16771982435472</v>
      </c>
      <c r="H144" s="91">
        <f t="shared" si="14"/>
        <v>78.5</v>
      </c>
      <c r="I144" s="91">
        <f t="shared" si="15"/>
        <v>1266.7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9.3+7.4+6+0.1+2.5+0.1</f>
        <v>25.400000000000006</v>
      </c>
      <c r="E145" s="93">
        <f>D145/D143*100</f>
        <v>3.306430617026817</v>
      </c>
      <c r="F145" s="93">
        <f t="shared" si="16"/>
        <v>91.03942652329752</v>
      </c>
      <c r="G145" s="93">
        <f>D145/C145*100</f>
        <v>52.91666666666668</v>
      </c>
      <c r="H145" s="91">
        <f t="shared" si="14"/>
        <v>2.499999999999993</v>
      </c>
      <c r="I145" s="91">
        <f t="shared" si="15"/>
        <v>22.599999999999994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0.285860828129699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63866.9+900+3000+4585</f>
        <v>72351.9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</f>
        <v>61517.200000000004</v>
      </c>
      <c r="E148" s="96">
        <f>D148/D109*100</f>
        <v>31.235093670018333</v>
      </c>
      <c r="F148" s="86">
        <f t="shared" si="16"/>
        <v>85.02499588815222</v>
      </c>
      <c r="G148" s="86">
        <f t="shared" si="13"/>
        <v>41.4406816197631</v>
      </c>
      <c r="H148" s="87">
        <f t="shared" si="14"/>
        <v>10834.69999999999</v>
      </c>
      <c r="I148" s="87">
        <f t="shared" si="15"/>
        <v>86929.19999999998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0.014978498099158298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185.6+4770+1572.6-1900</f>
        <v>4628.200000000001</v>
      </c>
      <c r="C152" s="94">
        <f>509.5+13731.5</f>
        <v>14241</v>
      </c>
      <c r="D152" s="95">
        <f>469.6+898.6+871.8+55+430.7+600.4+36+430.7-0.1+542</f>
        <v>4334.7</v>
      </c>
      <c r="E152" s="96">
        <f>D152/D109*100</f>
        <v>2.2009252783193713</v>
      </c>
      <c r="F152" s="86">
        <f t="shared" si="16"/>
        <v>93.65844172680522</v>
      </c>
      <c r="G152" s="86">
        <f t="shared" si="13"/>
        <v>30.438171476722136</v>
      </c>
      <c r="H152" s="87">
        <f t="shared" si="14"/>
        <v>293.5000000000009</v>
      </c>
      <c r="I152" s="87">
        <f t="shared" si="15"/>
        <v>9906.3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46.60236512047827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</f>
        <v>24528.399999999994</v>
      </c>
      <c r="E154" s="96">
        <f>D154/D109*100</f>
        <v>12.454189585606585</v>
      </c>
      <c r="F154" s="86">
        <f t="shared" si="16"/>
        <v>86.66666666666664</v>
      </c>
      <c r="G154" s="86">
        <f t="shared" si="13"/>
        <v>36.11100478468899</v>
      </c>
      <c r="H154" s="87">
        <f t="shared" si="14"/>
        <v>3773.600000000006</v>
      </c>
      <c r="I154" s="87">
        <f t="shared" si="15"/>
        <v>43396.600000000006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220976.58516999998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842649.2851699998</v>
      </c>
      <c r="E156" s="25">
        <v>100</v>
      </c>
      <c r="F156" s="3">
        <f>D156/B156*100</f>
        <v>81.14109377593887</v>
      </c>
      <c r="G156" s="3">
        <f aca="true" t="shared" si="17" ref="G156:G162">D156/C156*100</f>
        <v>33.59869078711672</v>
      </c>
      <c r="H156" s="36">
        <f>B156-D156</f>
        <v>195849.51483000023</v>
      </c>
      <c r="I156" s="36">
        <f aca="true" t="shared" si="18" ref="I156:I162">C156-D156</f>
        <v>1665333.2148300007</v>
      </c>
      <c r="K156" s="136">
        <f>D156-114199.9-202905.8-214631.3-204053.8</f>
        <v>106858.48516999988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346162.6</v>
      </c>
      <c r="E157" s="6">
        <f>D157/D156*100</f>
        <v>41.080269821882496</v>
      </c>
      <c r="F157" s="6">
        <f aca="true" t="shared" si="19" ref="F157:F162">D157/B157*100</f>
        <v>78.07418751332109</v>
      </c>
      <c r="G157" s="6">
        <f t="shared" si="17"/>
        <v>35.031360604345124</v>
      </c>
      <c r="H157" s="48">
        <f aca="true" t="shared" si="20" ref="H157:H162">B157-D157</f>
        <v>97213.8999999999</v>
      </c>
      <c r="I157" s="58">
        <f t="shared" si="18"/>
        <v>641988</v>
      </c>
    </row>
    <row r="158" spans="1:9" ht="18.75">
      <c r="A158" s="15" t="s">
        <v>0</v>
      </c>
      <c r="B158" s="87">
        <f>B11+B23+B36+B56+B63+B94+B50+B145+B111+B114+B98+B142+B131</f>
        <v>72385.99999999997</v>
      </c>
      <c r="C158" s="87">
        <f>C11+C23+C36+C56+C63+C94+C50+C145+C111+C114+C98+C142+C131</f>
        <v>125182.7</v>
      </c>
      <c r="D158" s="87">
        <f>D11+D23+D36+D56+D63+D94+D50+D145+D111+D114+D98+D142+D131</f>
        <v>55544.6</v>
      </c>
      <c r="E158" s="6">
        <f>D158/D156*100</f>
        <v>6.59166286348824</v>
      </c>
      <c r="F158" s="6">
        <f t="shared" si="19"/>
        <v>76.73389882021388</v>
      </c>
      <c r="G158" s="6">
        <f t="shared" si="17"/>
        <v>44.370827598382206</v>
      </c>
      <c r="H158" s="48">
        <f>B158-D158</f>
        <v>16841.399999999972</v>
      </c>
      <c r="I158" s="58">
        <f t="shared" si="18"/>
        <v>69638.1</v>
      </c>
    </row>
    <row r="159" spans="1:9" ht="18.75">
      <c r="A159" s="15" t="s">
        <v>1</v>
      </c>
      <c r="B159" s="142">
        <f>B22+B10+B55+B49+B62+B35+B126</f>
        <v>26549.1</v>
      </c>
      <c r="C159" s="142">
        <f>C22+C10+C55+C49+C62+C35+C126</f>
        <v>48135.3</v>
      </c>
      <c r="D159" s="142">
        <f>D22+D10+D55+D49+D62+D35+D126</f>
        <v>21236.5</v>
      </c>
      <c r="E159" s="6">
        <f>D159/D156*100</f>
        <v>2.5202062558820844</v>
      </c>
      <c r="F159" s="6">
        <f t="shared" si="19"/>
        <v>79.98952883525241</v>
      </c>
      <c r="G159" s="6">
        <f t="shared" si="17"/>
        <v>44.118349735017745</v>
      </c>
      <c r="H159" s="48">
        <f t="shared" si="20"/>
        <v>5312.5999999999985</v>
      </c>
      <c r="I159" s="58">
        <f t="shared" si="18"/>
        <v>26898.800000000003</v>
      </c>
    </row>
    <row r="160" spans="1:9" ht="21" customHeight="1">
      <c r="A160" s="15" t="s">
        <v>12</v>
      </c>
      <c r="B160" s="142">
        <f>B12+B24+B106+B64+B38+B95+B133+B57+B140+B120+B44+B73</f>
        <v>33774.700000000004</v>
      </c>
      <c r="C160" s="142">
        <f>C12+C24+C106+C64+C38+C95+C133+C57+C140+C120+C44+C73</f>
        <v>89055.8</v>
      </c>
      <c r="D160" s="142">
        <f>D12+D24+D106+D64+D38+D95+D133+D57+D140+D120+D44+D73</f>
        <v>27922.3</v>
      </c>
      <c r="E160" s="6">
        <f>D160/D156*100</f>
        <v>3.313632431832756</v>
      </c>
      <c r="F160" s="6">
        <f>D160/B160*100</f>
        <v>82.67223691106064</v>
      </c>
      <c r="G160" s="6">
        <f t="shared" si="17"/>
        <v>31.353713065291643</v>
      </c>
      <c r="H160" s="48">
        <f>B160-D160</f>
        <v>5852.400000000005</v>
      </c>
      <c r="I160" s="58">
        <f t="shared" si="18"/>
        <v>61133.5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0.004343444021627117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462359.9000000002</v>
      </c>
      <c r="C162" s="60">
        <f>C156-C157-C158-C159-C160-C161</f>
        <v>1257335.2000000004</v>
      </c>
      <c r="D162" s="60">
        <f>D156-D157-D158-D159-D160-D161</f>
        <v>391746.6851699999</v>
      </c>
      <c r="E162" s="28">
        <f>D162/D156*100</f>
        <v>46.489885182892806</v>
      </c>
      <c r="F162" s="28">
        <f t="shared" si="19"/>
        <v>84.72765159132523</v>
      </c>
      <c r="G162" s="28">
        <f t="shared" si="17"/>
        <v>31.156901132649413</v>
      </c>
      <c r="H162" s="81">
        <f t="shared" si="20"/>
        <v>70613.2148300003</v>
      </c>
      <c r="I162" s="81">
        <f t="shared" si="18"/>
        <v>865588.5148300005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842649.2851699998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842649.2851699998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2019-05-17T09:40:14Z</dcterms:modified>
  <cp:category/>
  <cp:version/>
  <cp:contentType/>
  <cp:contentStatus/>
</cp:coreProperties>
</file>